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1940"/>
  </bookViews>
  <sheets>
    <sheet name="Все года" sheetId="1" r:id="rId1"/>
  </sheets>
  <definedNames>
    <definedName name="_xlnm.Print_Titles" localSheetId="0">'Все года'!$10:$10</definedName>
  </definedNames>
  <calcPr calcId="144525" refMode="R1C1"/>
</workbook>
</file>

<file path=xl/calcChain.xml><?xml version="1.0" encoding="utf-8"?>
<calcChain xmlns="http://schemas.openxmlformats.org/spreadsheetml/2006/main">
  <c r="G46" i="1" l="1"/>
  <c r="G23" i="1" l="1"/>
  <c r="H23" i="1"/>
  <c r="F23" i="1"/>
  <c r="F46" i="1" l="1"/>
  <c r="H39" i="1" l="1"/>
  <c r="G39" i="1"/>
  <c r="F39" i="1"/>
  <c r="H15" i="1"/>
  <c r="H14" i="1" s="1"/>
  <c r="G15" i="1"/>
  <c r="G14" i="1" s="1"/>
  <c r="F15" i="1"/>
  <c r="F14" i="1" s="1"/>
  <c r="H46" i="1"/>
  <c r="F48" i="1"/>
  <c r="F44" i="1"/>
  <c r="F18" i="1"/>
  <c r="F17" i="1" s="1"/>
  <c r="F21" i="1"/>
  <c r="F20" i="1" s="1"/>
  <c r="F27" i="1"/>
  <c r="F26" i="1" s="1"/>
  <c r="F32" i="1"/>
  <c r="F31" i="1" s="1"/>
  <c r="F30" i="1" s="1"/>
  <c r="F35" i="1"/>
  <c r="F34" i="1" s="1"/>
  <c r="H32" i="1"/>
  <c r="G32" i="1"/>
  <c r="G31" i="1"/>
  <c r="G30" i="1" s="1"/>
  <c r="H44" i="1"/>
  <c r="H48" i="1"/>
  <c r="G44" i="1"/>
  <c r="G48" i="1"/>
  <c r="H27" i="1"/>
  <c r="H26" i="1" s="1"/>
  <c r="G21" i="1"/>
  <c r="G20" i="1" s="1"/>
  <c r="G18" i="1"/>
  <c r="G17" i="1" s="1"/>
  <c r="G27" i="1"/>
  <c r="G26" i="1" s="1"/>
  <c r="G35" i="1"/>
  <c r="G34" i="1" s="1"/>
  <c r="H21" i="1"/>
  <c r="H20" i="1" s="1"/>
  <c r="H18" i="1"/>
  <c r="H17" i="1" s="1"/>
  <c r="H31" i="1"/>
  <c r="H30" i="1" s="1"/>
  <c r="H35" i="1"/>
  <c r="H34" i="1" s="1"/>
  <c r="F43" i="1" l="1"/>
  <c r="H29" i="1"/>
  <c r="F38" i="1"/>
  <c r="F37" i="1" s="1"/>
  <c r="G43" i="1"/>
  <c r="G38" i="1" s="1"/>
  <c r="G37" i="1" s="1"/>
  <c r="H43" i="1"/>
  <c r="H38" i="1" s="1"/>
  <c r="H37" i="1" s="1"/>
  <c r="H13" i="1"/>
  <c r="G29" i="1"/>
  <c r="F29" i="1"/>
  <c r="G13" i="1"/>
  <c r="G12" i="1" s="1"/>
  <c r="F13" i="1"/>
  <c r="F12" i="1" s="1"/>
  <c r="H12" i="1" l="1"/>
  <c r="H54" i="1" s="1"/>
  <c r="G54" i="1"/>
  <c r="F54" i="1"/>
</calcChain>
</file>

<file path=xl/sharedStrings.xml><?xml version="1.0" encoding="utf-8"?>
<sst xmlns="http://schemas.openxmlformats.org/spreadsheetml/2006/main" count="252" uniqueCount="112">
  <si>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</si>
  <si>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</si>
  <si>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</si>
  <si>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</si>
  <si>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</si>
  <si>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</si>
  <si>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</si>
  <si>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</si>
  <si>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</si>
  <si>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</si>
  <si>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8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</si>
  <si>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</si>
  <si>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</si>
  <si>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</si>
  <si>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>000</t>
  </si>
  <si>
    <t>НЕ УКАЗАНО</t>
  </si>
  <si>
    <t>000 1 00 00 000 00 0000 000</t>
  </si>
  <si>
    <t>НАЛОГОВЫЕ И НЕНАЛОГОВЫЕ ДОХОДЫ</t>
  </si>
  <si>
    <t>Налоговые доходы</t>
  </si>
  <si>
    <t>000 1 01 00 000 00 0000 000</t>
  </si>
  <si>
    <t>НАЛОГИ НА ПРИБЫЛЬ, ДОХОДЫ</t>
  </si>
  <si>
    <t>182</t>
  </si>
  <si>
    <t>Федеральная налоговая служба</t>
  </si>
  <si>
    <t>182 1 01 02 000 01 0000 110</t>
  </si>
  <si>
    <t>Налог на доходы физических лиц</t>
  </si>
  <si>
    <t>182 1 01 02 010 01 0000 110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</si>
  <si>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</si>
  <si>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000 1 05 00 000 00 0000 000</t>
  </si>
  <si>
    <t>НАЛОГИ НА СОВОКУПНЫЙ ДОХОД</t>
  </si>
  <si>
    <t>182 1 05 03 000 01 0000 110</t>
  </si>
  <si>
    <t>Единый сельскохозяйственный налог</t>
  </si>
  <si>
    <t>182 1 05 03 010 01 0000 110</t>
  </si>
  <si>
    <t>000 1 06 00 000 00 0000 000</t>
  </si>
  <si>
    <t>НАЛОГИ НА ИМУЩЕСТВО</t>
  </si>
  <si>
    <t>182 1 06 01 000 00 0000 110</t>
  </si>
  <si>
    <t>Налог на имущество физических лиц</t>
  </si>
  <si>
    <t>182 1 06 01 030 10 0000 110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</si>
  <si>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</si>
  <si>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182 1 06 06 000 00 0000 110</t>
  </si>
  <si>
    <t>Земельный налог</t>
  </si>
  <si>
    <t>182 1 06 06 033 10 0000 110</t>
  </si>
  <si>
    <t>Земельный налог с организаций, обладающих земельным участком, расположенным в границах сельского поселения</t>
  </si>
  <si>
    <t>182 1 06 06 043 10 0000 110</t>
  </si>
  <si>
    <t>Земельный налог с физических лиц, обладающих земельным участком, расположенным в границах сельского поселения</t>
  </si>
  <si>
    <t>000 1 08 00 000 00 0000 000</t>
  </si>
  <si>
    <t>ГОСУДАРСТВЕННАЯ ПОШЛИНА</t>
  </si>
  <si>
    <t>925</t>
  </si>
  <si>
    <t>Администрация поселения</t>
  </si>
  <si>
    <t>925 1 08 04 000 01 0000 110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</si>
  <si>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</si>
  <si>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</si>
  <si>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</si>
  <si>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>000 1 13 00 000 00 0000 000</t>
  </si>
  <si>
    <t>ДОХОДЫ ОТ ОКАЗАНИЯ ПЛАТНЫХ УСЛУГ (РАБОТ) И КОМПЕНСАЦИИ ЗАТРАТ ГОСУДАРСТВА</t>
  </si>
  <si>
    <t>925 1 13 02 000 00 0000 130</t>
  </si>
  <si>
    <t>Доходы от компенсации затрат государства</t>
  </si>
  <si>
    <t>925 1 13 02 990 00 0000 130</t>
  </si>
  <si>
    <t>Прочие доходы от компенсации затрат государства</t>
  </si>
  <si>
    <t>925 1 13 02 995 10 0000 130</t>
  </si>
  <si>
    <t>Прочие доходы от компенсации затрат бюджетов поселений</t>
  </si>
  <si>
    <t>000 1 16 00 000 00 0000 000</t>
  </si>
  <si>
    <t>ШТРАФЫ, САНКЦИИ, ВОЗМЕЩЕНИЕ УЩЕРБА</t>
  </si>
  <si>
    <t>925 1 16 90 000 00 0000 140</t>
  </si>
  <si>
    <t>Прочие поступления от денежных взысканий (штрафов) и иных сумм в возмещение ущерба</t>
  </si>
  <si>
    <t>925 1 16 90 050 10 0000 140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</si>
  <si>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</si>
  <si>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000 2 00 00 000 00 0000 000</t>
  </si>
  <si>
    <t>БЕЗВОЗМЕЗДНЫЕ ПОСТУПЛЕНИЯ</t>
  </si>
  <si>
    <t>000 2 02 00 000 00 0000 000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</si>
  <si>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</si>
  <si>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</si>
  <si>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</si>
  <si>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</si>
  <si>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</si>
  <si>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государственную регистрацию актов гражданского состояния</t>
  </si>
  <si>
    <t>Субвенции бюджетам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</si>
  <si>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</si>
  <si>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</si>
  <si>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</si>
  <si>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</si>
  <si>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ИТОГО ДОХОДОВ</t>
  </si>
  <si>
    <t>Приложение 1 к пояснительной записке</t>
  </si>
  <si>
    <t xml:space="preserve">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</si>
  <si>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</si>
  <si>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925 1 08 04 020 01 1000 110</t>
  </si>
  <si>
    <t>925 2 02 10 000 00 0000 150</t>
  </si>
  <si>
    <t>925 2 02 35 930 00 0000 150</t>
  </si>
  <si>
    <t>925 2 02 35 930 10 0000 150</t>
  </si>
  <si>
    <t>925 2 02 35 118 00 0000 150</t>
  </si>
  <si>
    <t>925 2 02 35 118 10 0000 150</t>
  </si>
  <si>
    <t>925 2 02 30 024 00 0000 150</t>
  </si>
  <si>
    <t>925 2 02 30 024 10 0000 150</t>
  </si>
  <si>
    <t>925 2 02 40 014 10 0000 150</t>
  </si>
  <si>
    <t>925 2 07 05 020 10 0000 150</t>
  </si>
  <si>
    <t>Поступление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</si>
  <si>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</si>
  <si>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925 2 07 05 030 10 0000 150</t>
  </si>
  <si>
    <t>Прочие субсидии</t>
  </si>
  <si>
    <t>925 2 02 29 999 00 0000 150</t>
  </si>
  <si>
    <t>Дотации бюджетам поселений на выравнивание бюджетной обеспеченности (поселенческий фонд)</t>
  </si>
  <si>
    <t>925 2 02 16 001 00 0000 150</t>
  </si>
  <si>
    <t>925 2 02 16 001 10 0000 150</t>
  </si>
  <si>
    <t>925 2 02 49 999 10 0000 150</t>
  </si>
  <si>
    <t>925 2 02 30 000 00 0000 150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</si>
  <si>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</si>
  <si>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</si>
  <si>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</si>
  <si>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</t>
  </si>
  <si>
    <t>2025</t>
  </si>
  <si>
    <t>Доходы бюджета сельского поселения "Занулье" муниципального района "Прилузский" Республики Коми на 2024 год и плановый период 2025 и 2026 годов</t>
  </si>
  <si>
    <t>2026</t>
  </si>
  <si>
    <t>Иные межбюджетные трансферты на реализацию мер по обеспечению платежеспособности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</si>
</sst>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1"/>
      <color indexed="8"/>
      <name val="Calibri"/>
      <family val="2"/>
    </font>
    <font>
      <sz val="14"/>
      <color indexed="8"/>
      <name val="Times New Roman CYR"/>
    </font>
    <font>
      <sz val="14"/>
      <color indexed="8"/>
      <name val="Calibri"/>
      <family val="2"/>
    </font>
    <font>
      <sz val="14"/>
      <color indexed="0"/>
      <name val="Times New Roman"/>
    </font>
    <font>
      <sz val="14"/>
      <color indexed="8"/>
      <name val="Times New Roman CYR"/>
      <charset val="204"/>
    </font>
    <font>
      <sz val="16"/>
      <color indexed="0"/>
      <name val="Times New Roman"/>
      <family val="1"/>
      <charset val="204"/>
    </font>
    <font>
      <sz val="16"/>
      <color indexed="8"/>
      <name val="Times New Roman CYR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/>
    <xf numFmtId="0" fontId="2" fillId="0" borderId="0" xfId="0" applyFont="1"/>
    <xf numFmtId="164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4" fontId="5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5"/>
  <sheetViews>
    <sheetView tabSelected="1" zoomScale="75" zoomScaleNormal="75" workbookViewId="0">
      <selection activeCell="F50" sqref="F50"/>
    </sheetView>
  </sheetViews>
  <sheetFormatPr defaultRowHeight="18" customHeight="1" x14ac:dyDescent="0.25"/>
  <cols>
    <col min="1" max="1" width="70.140625" customWidth="1"/>
    <col min="2" max="3" width="8" hidden="1" customWidth="1"/>
    <col min="4" max="4" width="54.28515625" customWidth="1"/>
    <col min="5" max="5" width="8" hidden="1" customWidth="1"/>
    <col min="6" max="6" width="35.85546875" customWidth="1"/>
    <col min="7" max="7" width="41.28515625" customWidth="1"/>
    <col min="8" max="8" width="45.140625" customWidth="1"/>
    <col min="9" max="9" width="8" hidden="1" customWidth="1"/>
  </cols>
  <sheetData>
    <row r="2" spans="1:10" ht="18" customHeight="1" x14ac:dyDescent="0.3">
      <c r="G2" s="17"/>
      <c r="H2" s="16" t="s">
        <v>81</v>
      </c>
      <c r="I2" s="17"/>
      <c r="J2" s="17"/>
    </row>
    <row r="5" spans="1:10" ht="18.75" x14ac:dyDescent="0.25">
      <c r="A5" s="23" t="s">
        <v>109</v>
      </c>
      <c r="B5" s="23"/>
      <c r="C5" s="23"/>
      <c r="D5" s="23"/>
      <c r="E5" s="23"/>
      <c r="F5" s="23"/>
      <c r="G5" s="23"/>
      <c r="H5" s="23"/>
      <c r="I5" s="24"/>
    </row>
    <row r="6" spans="1:10" ht="18.75" x14ac:dyDescent="0.3">
      <c r="A6" s="5"/>
      <c r="B6" s="5"/>
      <c r="C6" s="5"/>
      <c r="D6" s="5"/>
      <c r="E6" s="5"/>
      <c r="F6" s="5"/>
      <c r="G6" s="5"/>
      <c r="H6" s="5"/>
      <c r="I6" s="1"/>
    </row>
    <row r="7" spans="1:10" ht="5.25" customHeight="1" x14ac:dyDescent="0.3">
      <c r="A7" s="2"/>
      <c r="B7" s="2"/>
      <c r="C7" s="2"/>
      <c r="D7" s="2"/>
      <c r="E7" s="2"/>
      <c r="F7" s="2"/>
      <c r="G7" s="2"/>
      <c r="H7" s="2" t="s">
        <v>0</v>
      </c>
      <c r="I7" s="1"/>
    </row>
    <row r="8" spans="1:10" ht="33.4" customHeight="1" x14ac:dyDescent="0.25">
      <c r="A8" s="22" t="s">
        <v>11</v>
      </c>
      <c r="B8" s="22" t="s">
        <v>12</v>
      </c>
      <c r="C8" s="22" t="s">
        <v>1</v>
      </c>
      <c r="D8" s="22" t="s">
        <v>2</v>
      </c>
      <c r="E8" s="22" t="s">
        <v>11</v>
      </c>
      <c r="F8" s="22" t="s">
        <v>107</v>
      </c>
      <c r="G8" s="22" t="s">
        <v>108</v>
      </c>
      <c r="H8" s="22" t="s">
        <v>110</v>
      </c>
      <c r="I8" s="25" t="s">
        <v>11</v>
      </c>
      <c r="J8" t="s">
        <v>82</v>
      </c>
    </row>
    <row r="9" spans="1:10" ht="42" customHeight="1" x14ac:dyDescent="0.25">
      <c r="A9" s="22"/>
      <c r="B9" s="22"/>
      <c r="C9" s="22"/>
      <c r="D9" s="22"/>
      <c r="E9" s="22"/>
      <c r="F9" s="27"/>
      <c r="G9" s="22"/>
      <c r="H9" s="22"/>
      <c r="I9" s="26"/>
    </row>
    <row r="10" spans="1:10" ht="19.5" hidden="1" customHeight="1" x14ac:dyDescent="0.25">
      <c r="A10" s="10" t="s">
        <v>3</v>
      </c>
      <c r="B10" s="10" t="s">
        <v>4</v>
      </c>
      <c r="C10" s="10"/>
      <c r="D10" s="10" t="s">
        <v>5</v>
      </c>
      <c r="E10" s="10" t="s">
        <v>6</v>
      </c>
      <c r="F10" s="10" t="s">
        <v>7</v>
      </c>
      <c r="G10" s="10" t="s">
        <v>8</v>
      </c>
      <c r="H10" s="10" t="s">
        <v>9</v>
      </c>
      <c r="I10" s="10" t="s">
        <v>10</v>
      </c>
    </row>
    <row r="11" spans="1:10" ht="19.5" customHeight="1" x14ac:dyDescent="0.3">
      <c r="A11" s="11" t="s">
        <v>13</v>
      </c>
      <c r="B11" s="3"/>
      <c r="C11" s="3"/>
      <c r="D11" s="3"/>
      <c r="E11" s="11" t="s">
        <v>13</v>
      </c>
      <c r="F11" s="12"/>
      <c r="G11" s="12"/>
      <c r="H11" s="12"/>
      <c r="I11" s="11" t="s">
        <v>13</v>
      </c>
    </row>
    <row r="12" spans="1:10" ht="39" customHeight="1" x14ac:dyDescent="0.3">
      <c r="A12" s="6" t="s">
        <v>17</v>
      </c>
      <c r="B12" s="7" t="s">
        <v>14</v>
      </c>
      <c r="C12" s="8" t="s">
        <v>15</v>
      </c>
      <c r="D12" s="7" t="s">
        <v>16</v>
      </c>
      <c r="E12" s="6" t="s">
        <v>17</v>
      </c>
      <c r="F12" s="18">
        <f>SUM(F13+F29)</f>
        <v>1064</v>
      </c>
      <c r="G12" s="18">
        <f>SUM(G13+G29)</f>
        <v>1102</v>
      </c>
      <c r="H12" s="18">
        <f>SUM(H13+H29)</f>
        <v>1143</v>
      </c>
      <c r="I12" s="7" t="s">
        <v>17</v>
      </c>
    </row>
    <row r="13" spans="1:10" ht="23.25" customHeight="1" x14ac:dyDescent="0.3">
      <c r="A13" s="13" t="s">
        <v>18</v>
      </c>
      <c r="B13" s="14"/>
      <c r="C13" s="15"/>
      <c r="D13" s="14"/>
      <c r="E13" s="13" t="s">
        <v>18</v>
      </c>
      <c r="F13" s="19">
        <f>SUM(F14+F17+F20+F26)</f>
        <v>1064</v>
      </c>
      <c r="G13" s="19">
        <f>SUM(G14+G17+G20+G26)</f>
        <v>1102</v>
      </c>
      <c r="H13" s="19">
        <f>SUM(H14+H17+H20+H26)</f>
        <v>1143</v>
      </c>
      <c r="I13" s="3" t="s">
        <v>18</v>
      </c>
    </row>
    <row r="14" spans="1:10" ht="30" customHeight="1" x14ac:dyDescent="0.3">
      <c r="A14" s="6" t="s">
        <v>20</v>
      </c>
      <c r="B14" s="7" t="s">
        <v>14</v>
      </c>
      <c r="C14" s="8" t="s">
        <v>15</v>
      </c>
      <c r="D14" s="7" t="s">
        <v>19</v>
      </c>
      <c r="E14" s="6" t="s">
        <v>20</v>
      </c>
      <c r="F14" s="18">
        <f t="shared" ref="F14:H15" si="0">SUM(F15)</f>
        <v>914</v>
      </c>
      <c r="G14" s="18">
        <f t="shared" si="0"/>
        <v>950</v>
      </c>
      <c r="H14" s="18">
        <f t="shared" si="0"/>
        <v>988</v>
      </c>
      <c r="I14" s="7" t="s">
        <v>20</v>
      </c>
    </row>
    <row r="15" spans="1:10" ht="33" customHeight="1" x14ac:dyDescent="0.3">
      <c r="A15" s="6" t="s">
        <v>24</v>
      </c>
      <c r="B15" s="7" t="s">
        <v>21</v>
      </c>
      <c r="C15" s="8" t="s">
        <v>22</v>
      </c>
      <c r="D15" s="7" t="s">
        <v>23</v>
      </c>
      <c r="E15" s="6" t="s">
        <v>24</v>
      </c>
      <c r="F15" s="18">
        <f t="shared" si="0"/>
        <v>914</v>
      </c>
      <c r="G15" s="18">
        <f t="shared" si="0"/>
        <v>950</v>
      </c>
      <c r="H15" s="18">
        <f t="shared" si="0"/>
        <v>988</v>
      </c>
      <c r="I15" s="7" t="s">
        <v>24</v>
      </c>
    </row>
    <row r="16" spans="1:10" ht="106.5" customHeight="1" x14ac:dyDescent="0.3">
      <c r="A16" s="6" t="s">
        <v>26</v>
      </c>
      <c r="B16" s="7" t="s">
        <v>21</v>
      </c>
      <c r="C16" s="8" t="s">
        <v>22</v>
      </c>
      <c r="D16" s="7" t="s">
        <v>25</v>
      </c>
      <c r="E16" s="6" t="s">
        <v>26</v>
      </c>
      <c r="F16" s="18">
        <v>914</v>
      </c>
      <c r="G16" s="18">
        <v>950</v>
      </c>
      <c r="H16" s="18">
        <v>988</v>
      </c>
      <c r="I16" s="9" t="s">
        <v>26</v>
      </c>
    </row>
    <row r="17" spans="1:9" ht="32.25" customHeight="1" x14ac:dyDescent="0.3">
      <c r="A17" s="6" t="s">
        <v>28</v>
      </c>
      <c r="B17" s="7" t="s">
        <v>14</v>
      </c>
      <c r="C17" s="8" t="s">
        <v>15</v>
      </c>
      <c r="D17" s="7" t="s">
        <v>27</v>
      </c>
      <c r="E17" s="6" t="s">
        <v>28</v>
      </c>
      <c r="F17" s="18">
        <f t="shared" ref="F17:H18" si="1">F18</f>
        <v>0</v>
      </c>
      <c r="G17" s="18">
        <f t="shared" si="1"/>
        <v>0</v>
      </c>
      <c r="H17" s="18">
        <f t="shared" si="1"/>
        <v>0</v>
      </c>
      <c r="I17" s="7" t="s">
        <v>28</v>
      </c>
    </row>
    <row r="18" spans="1:9" ht="34.5" customHeight="1" x14ac:dyDescent="0.3">
      <c r="A18" s="6" t="s">
        <v>30</v>
      </c>
      <c r="B18" s="7" t="s">
        <v>21</v>
      </c>
      <c r="C18" s="8" t="s">
        <v>22</v>
      </c>
      <c r="D18" s="7" t="s">
        <v>29</v>
      </c>
      <c r="E18" s="6" t="s">
        <v>30</v>
      </c>
      <c r="F18" s="18">
        <f t="shared" si="1"/>
        <v>0</v>
      </c>
      <c r="G18" s="18">
        <f t="shared" si="1"/>
        <v>0</v>
      </c>
      <c r="H18" s="18">
        <f t="shared" si="1"/>
        <v>0</v>
      </c>
      <c r="I18" s="7" t="s">
        <v>30</v>
      </c>
    </row>
    <row r="19" spans="1:9" ht="33.75" customHeight="1" x14ac:dyDescent="0.3">
      <c r="A19" s="6" t="s">
        <v>30</v>
      </c>
      <c r="B19" s="7" t="s">
        <v>21</v>
      </c>
      <c r="C19" s="8" t="s">
        <v>22</v>
      </c>
      <c r="D19" s="7" t="s">
        <v>31</v>
      </c>
      <c r="E19" s="6" t="s">
        <v>30</v>
      </c>
      <c r="F19" s="18">
        <v>0</v>
      </c>
      <c r="G19" s="18">
        <v>0</v>
      </c>
      <c r="H19" s="18">
        <v>0</v>
      </c>
      <c r="I19" s="7" t="s">
        <v>30</v>
      </c>
    </row>
    <row r="20" spans="1:9" ht="32.25" customHeight="1" x14ac:dyDescent="0.3">
      <c r="A20" s="6" t="s">
        <v>33</v>
      </c>
      <c r="B20" s="7" t="s">
        <v>14</v>
      </c>
      <c r="C20" s="8" t="s">
        <v>15</v>
      </c>
      <c r="D20" s="7" t="s">
        <v>32</v>
      </c>
      <c r="E20" s="6" t="s">
        <v>33</v>
      </c>
      <c r="F20" s="18">
        <f>SUM(F21+F23)</f>
        <v>149</v>
      </c>
      <c r="G20" s="18">
        <f>SUM(G21+G23)</f>
        <v>151</v>
      </c>
      <c r="H20" s="18">
        <f>SUM(H21+H23)</f>
        <v>154</v>
      </c>
      <c r="I20" s="7" t="s">
        <v>33</v>
      </c>
    </row>
    <row r="21" spans="1:9" ht="36.75" customHeight="1" x14ac:dyDescent="0.3">
      <c r="A21" s="6" t="s">
        <v>35</v>
      </c>
      <c r="B21" s="7" t="s">
        <v>21</v>
      </c>
      <c r="C21" s="8" t="s">
        <v>22</v>
      </c>
      <c r="D21" s="7" t="s">
        <v>34</v>
      </c>
      <c r="E21" s="6" t="s">
        <v>35</v>
      </c>
      <c r="F21" s="18">
        <f>F22</f>
        <v>9</v>
      </c>
      <c r="G21" s="18">
        <f>G22</f>
        <v>9</v>
      </c>
      <c r="H21" s="18">
        <f>H22</f>
        <v>10</v>
      </c>
      <c r="I21" s="7" t="s">
        <v>35</v>
      </c>
    </row>
    <row r="22" spans="1:9" ht="61.5" customHeight="1" x14ac:dyDescent="0.3">
      <c r="A22" s="6" t="s">
        <v>37</v>
      </c>
      <c r="B22" s="7" t="s">
        <v>21</v>
      </c>
      <c r="C22" s="8" t="s">
        <v>22</v>
      </c>
      <c r="D22" s="7" t="s">
        <v>36</v>
      </c>
      <c r="E22" s="6" t="s">
        <v>37</v>
      </c>
      <c r="F22" s="18">
        <v>9</v>
      </c>
      <c r="G22" s="18">
        <v>9</v>
      </c>
      <c r="H22" s="18">
        <v>10</v>
      </c>
      <c r="I22" s="7" t="s">
        <v>37</v>
      </c>
    </row>
    <row r="23" spans="1:9" ht="33" customHeight="1" x14ac:dyDescent="0.3">
      <c r="A23" s="6" t="s">
        <v>39</v>
      </c>
      <c r="B23" s="7" t="s">
        <v>21</v>
      </c>
      <c r="C23" s="8" t="s">
        <v>22</v>
      </c>
      <c r="D23" s="7" t="s">
        <v>38</v>
      </c>
      <c r="E23" s="6" t="s">
        <v>39</v>
      </c>
      <c r="F23" s="18">
        <f>SUM(F24:F25)</f>
        <v>140</v>
      </c>
      <c r="G23" s="18">
        <f t="shared" ref="G23:H23" si="2">SUM(G24:G25)</f>
        <v>142</v>
      </c>
      <c r="H23" s="18">
        <f t="shared" si="2"/>
        <v>144</v>
      </c>
      <c r="I23" s="7" t="s">
        <v>39</v>
      </c>
    </row>
    <row r="24" spans="1:9" ht="45" customHeight="1" x14ac:dyDescent="0.3">
      <c r="A24" s="6" t="s">
        <v>41</v>
      </c>
      <c r="B24" s="7" t="s">
        <v>21</v>
      </c>
      <c r="C24" s="8" t="s">
        <v>22</v>
      </c>
      <c r="D24" s="7" t="s">
        <v>40</v>
      </c>
      <c r="E24" s="6" t="s">
        <v>41</v>
      </c>
      <c r="F24" s="18">
        <v>125</v>
      </c>
      <c r="G24" s="18">
        <v>126</v>
      </c>
      <c r="H24" s="18">
        <v>127</v>
      </c>
      <c r="I24" s="7" t="s">
        <v>41</v>
      </c>
    </row>
    <row r="25" spans="1:9" ht="44.25" customHeight="1" x14ac:dyDescent="0.3">
      <c r="A25" s="6" t="s">
        <v>43</v>
      </c>
      <c r="B25" s="7" t="s">
        <v>21</v>
      </c>
      <c r="C25" s="8" t="s">
        <v>22</v>
      </c>
      <c r="D25" s="7" t="s">
        <v>42</v>
      </c>
      <c r="E25" s="6" t="s">
        <v>43</v>
      </c>
      <c r="F25" s="18">
        <v>15</v>
      </c>
      <c r="G25" s="18">
        <v>16</v>
      </c>
      <c r="H25" s="18">
        <v>17</v>
      </c>
      <c r="I25" s="7" t="s">
        <v>43</v>
      </c>
    </row>
    <row r="26" spans="1:9" ht="32.25" customHeight="1" x14ac:dyDescent="0.3">
      <c r="A26" s="6" t="s">
        <v>45</v>
      </c>
      <c r="B26" s="7" t="s">
        <v>14</v>
      </c>
      <c r="C26" s="8" t="s">
        <v>15</v>
      </c>
      <c r="D26" s="7" t="s">
        <v>44</v>
      </c>
      <c r="E26" s="6" t="s">
        <v>45</v>
      </c>
      <c r="F26" s="18">
        <f t="shared" ref="F26:H27" si="3">F27</f>
        <v>1</v>
      </c>
      <c r="G26" s="18">
        <f t="shared" si="3"/>
        <v>1</v>
      </c>
      <c r="H26" s="18">
        <f t="shared" si="3"/>
        <v>1</v>
      </c>
      <c r="I26" s="7" t="s">
        <v>45</v>
      </c>
    </row>
    <row r="27" spans="1:9" ht="69.75" customHeight="1" x14ac:dyDescent="0.3">
      <c r="A27" s="6" t="s">
        <v>49</v>
      </c>
      <c r="B27" s="7" t="s">
        <v>46</v>
      </c>
      <c r="C27" s="8" t="s">
        <v>47</v>
      </c>
      <c r="D27" s="7" t="s">
        <v>48</v>
      </c>
      <c r="E27" s="6" t="s">
        <v>49</v>
      </c>
      <c r="F27" s="18">
        <f t="shared" si="3"/>
        <v>1</v>
      </c>
      <c r="G27" s="18">
        <f t="shared" si="3"/>
        <v>1</v>
      </c>
      <c r="H27" s="18">
        <f t="shared" si="3"/>
        <v>1</v>
      </c>
      <c r="I27" s="7" t="s">
        <v>49</v>
      </c>
    </row>
    <row r="28" spans="1:9" ht="96.75" customHeight="1" x14ac:dyDescent="0.3">
      <c r="A28" s="6" t="s">
        <v>50</v>
      </c>
      <c r="B28" s="7" t="s">
        <v>46</v>
      </c>
      <c r="C28" s="8" t="s">
        <v>47</v>
      </c>
      <c r="D28" s="7" t="s">
        <v>84</v>
      </c>
      <c r="E28" s="6" t="s">
        <v>50</v>
      </c>
      <c r="F28" s="18">
        <v>1</v>
      </c>
      <c r="G28" s="18">
        <v>1</v>
      </c>
      <c r="H28" s="18">
        <v>1</v>
      </c>
      <c r="I28" s="7" t="s">
        <v>50</v>
      </c>
    </row>
    <row r="29" spans="1:9" ht="19.5" customHeight="1" x14ac:dyDescent="0.3">
      <c r="A29" s="13" t="s">
        <v>51</v>
      </c>
      <c r="B29" s="14"/>
      <c r="C29" s="15"/>
      <c r="D29" s="14"/>
      <c r="E29" s="13" t="s">
        <v>51</v>
      </c>
      <c r="F29" s="19">
        <f>SUM(F30+F34)</f>
        <v>0</v>
      </c>
      <c r="G29" s="19">
        <f>SUM(G30+G34)</f>
        <v>0</v>
      </c>
      <c r="H29" s="19">
        <f>SUM(H30+H34)</f>
        <v>0</v>
      </c>
      <c r="I29" s="3" t="s">
        <v>51</v>
      </c>
    </row>
    <row r="30" spans="1:9" ht="45" customHeight="1" x14ac:dyDescent="0.3">
      <c r="A30" s="6" t="s">
        <v>53</v>
      </c>
      <c r="B30" s="7" t="s">
        <v>14</v>
      </c>
      <c r="C30" s="8" t="s">
        <v>15</v>
      </c>
      <c r="D30" s="7" t="s">
        <v>52</v>
      </c>
      <c r="E30" s="6" t="s">
        <v>53</v>
      </c>
      <c r="F30" s="18">
        <f t="shared" ref="F30:H31" si="4">F31</f>
        <v>0</v>
      </c>
      <c r="G30" s="18">
        <f t="shared" si="4"/>
        <v>0</v>
      </c>
      <c r="H30" s="18">
        <f t="shared" si="4"/>
        <v>0</v>
      </c>
      <c r="I30" s="7" t="s">
        <v>53</v>
      </c>
    </row>
    <row r="31" spans="1:9" ht="37.5" customHeight="1" x14ac:dyDescent="0.3">
      <c r="A31" s="6" t="s">
        <v>55</v>
      </c>
      <c r="B31" s="7" t="s">
        <v>46</v>
      </c>
      <c r="C31" s="8" t="s">
        <v>47</v>
      </c>
      <c r="D31" s="7" t="s">
        <v>54</v>
      </c>
      <c r="E31" s="6" t="s">
        <v>55</v>
      </c>
      <c r="F31" s="18">
        <f t="shared" si="4"/>
        <v>0</v>
      </c>
      <c r="G31" s="18">
        <f t="shared" si="4"/>
        <v>0</v>
      </c>
      <c r="H31" s="18">
        <f t="shared" si="4"/>
        <v>0</v>
      </c>
      <c r="I31" s="7" t="s">
        <v>55</v>
      </c>
    </row>
    <row r="32" spans="1:9" ht="39.75" customHeight="1" x14ac:dyDescent="0.3">
      <c r="A32" s="6" t="s">
        <v>57</v>
      </c>
      <c r="B32" s="7" t="s">
        <v>46</v>
      </c>
      <c r="C32" s="8" t="s">
        <v>47</v>
      </c>
      <c r="D32" s="7" t="s">
        <v>56</v>
      </c>
      <c r="E32" s="6" t="s">
        <v>57</v>
      </c>
      <c r="F32" s="18">
        <f>F33</f>
        <v>0</v>
      </c>
      <c r="G32" s="18">
        <f>G33</f>
        <v>0</v>
      </c>
      <c r="H32" s="18">
        <f>H33</f>
        <v>0</v>
      </c>
      <c r="I32" s="7" t="s">
        <v>57</v>
      </c>
    </row>
    <row r="33" spans="1:9" ht="36" customHeight="1" x14ac:dyDescent="0.3">
      <c r="A33" s="6" t="s">
        <v>59</v>
      </c>
      <c r="B33" s="7" t="s">
        <v>46</v>
      </c>
      <c r="C33" s="8" t="s">
        <v>47</v>
      </c>
      <c r="D33" s="7" t="s">
        <v>58</v>
      </c>
      <c r="E33" s="6" t="s">
        <v>59</v>
      </c>
      <c r="F33" s="18">
        <v>0</v>
      </c>
      <c r="G33" s="18">
        <v>0</v>
      </c>
      <c r="H33" s="18">
        <v>0</v>
      </c>
      <c r="I33" s="7" t="s">
        <v>59</v>
      </c>
    </row>
    <row r="34" spans="1:9" ht="37.5" customHeight="1" x14ac:dyDescent="0.3">
      <c r="A34" s="6" t="s">
        <v>61</v>
      </c>
      <c r="B34" s="7" t="s">
        <v>14</v>
      </c>
      <c r="C34" s="8" t="s">
        <v>15</v>
      </c>
      <c r="D34" s="7" t="s">
        <v>60</v>
      </c>
      <c r="E34" s="6" t="s">
        <v>61</v>
      </c>
      <c r="F34" s="18">
        <f t="shared" ref="F34:H35" si="5">F35</f>
        <v>0</v>
      </c>
      <c r="G34" s="18">
        <f t="shared" si="5"/>
        <v>0</v>
      </c>
      <c r="H34" s="18">
        <f t="shared" si="5"/>
        <v>0</v>
      </c>
      <c r="I34" s="7" t="s">
        <v>61</v>
      </c>
    </row>
    <row r="35" spans="1:9" ht="51.75" customHeight="1" x14ac:dyDescent="0.3">
      <c r="A35" s="6" t="s">
        <v>63</v>
      </c>
      <c r="B35" s="7" t="s">
        <v>46</v>
      </c>
      <c r="C35" s="8" t="s">
        <v>47</v>
      </c>
      <c r="D35" s="7" t="s">
        <v>62</v>
      </c>
      <c r="E35" s="6" t="s">
        <v>63</v>
      </c>
      <c r="F35" s="18">
        <f t="shared" si="5"/>
        <v>0</v>
      </c>
      <c r="G35" s="18">
        <f t="shared" si="5"/>
        <v>0</v>
      </c>
      <c r="H35" s="18">
        <f t="shared" si="5"/>
        <v>0</v>
      </c>
      <c r="I35" s="7" t="s">
        <v>63</v>
      </c>
    </row>
    <row r="36" spans="1:9" ht="59.25" customHeight="1" x14ac:dyDescent="0.3">
      <c r="A36" s="6" t="s">
        <v>65</v>
      </c>
      <c r="B36" s="7" t="s">
        <v>46</v>
      </c>
      <c r="C36" s="8" t="s">
        <v>47</v>
      </c>
      <c r="D36" s="7" t="s">
        <v>64</v>
      </c>
      <c r="E36" s="6" t="s">
        <v>65</v>
      </c>
      <c r="F36" s="18">
        <v>0</v>
      </c>
      <c r="G36" s="18">
        <v>0</v>
      </c>
      <c r="H36" s="18">
        <v>0</v>
      </c>
      <c r="I36" s="7" t="s">
        <v>65</v>
      </c>
    </row>
    <row r="37" spans="1:9" ht="39" customHeight="1" x14ac:dyDescent="0.3">
      <c r="A37" s="6" t="s">
        <v>67</v>
      </c>
      <c r="B37" s="7" t="s">
        <v>14</v>
      </c>
      <c r="C37" s="8" t="s">
        <v>15</v>
      </c>
      <c r="D37" s="7" t="s">
        <v>66</v>
      </c>
      <c r="E37" s="6" t="s">
        <v>67</v>
      </c>
      <c r="F37" s="20">
        <f>F38+F53+F52</f>
        <v>1541.884</v>
      </c>
      <c r="G37" s="20">
        <f>G38+G53</f>
        <v>1680.4690000000001</v>
      </c>
      <c r="H37" s="20">
        <f>H38+H53</f>
        <v>1423.145</v>
      </c>
      <c r="I37" s="7" t="s">
        <v>67</v>
      </c>
    </row>
    <row r="38" spans="1:9" ht="66" customHeight="1" x14ac:dyDescent="0.3">
      <c r="A38" s="6" t="s">
        <v>69</v>
      </c>
      <c r="B38" s="7" t="s">
        <v>14</v>
      </c>
      <c r="C38" s="8" t="s">
        <v>15</v>
      </c>
      <c r="D38" s="7" t="s">
        <v>68</v>
      </c>
      <c r="E38" s="6" t="s">
        <v>69</v>
      </c>
      <c r="F38" s="20">
        <f>F39+F43+F50+F51</f>
        <v>1541.884</v>
      </c>
      <c r="G38" s="20">
        <f t="shared" ref="G38:H38" si="6">G39+G43+G50+G51</f>
        <v>1680.4690000000001</v>
      </c>
      <c r="H38" s="20">
        <f t="shared" si="6"/>
        <v>1423.145</v>
      </c>
      <c r="I38" s="7" t="s">
        <v>69</v>
      </c>
    </row>
    <row r="39" spans="1:9" ht="39.75" customHeight="1" x14ac:dyDescent="0.3">
      <c r="A39" s="6" t="s">
        <v>70</v>
      </c>
      <c r="B39" s="7" t="s">
        <v>46</v>
      </c>
      <c r="C39" s="8" t="s">
        <v>47</v>
      </c>
      <c r="D39" s="7" t="s">
        <v>85</v>
      </c>
      <c r="E39" s="6" t="s">
        <v>70</v>
      </c>
      <c r="F39" s="20">
        <f t="shared" ref="F39:H39" si="7">F40</f>
        <v>1299.95</v>
      </c>
      <c r="G39" s="20">
        <f t="shared" si="7"/>
        <v>1299.95</v>
      </c>
      <c r="H39" s="20">
        <f t="shared" si="7"/>
        <v>1309.95</v>
      </c>
      <c r="I39" s="7" t="s">
        <v>70</v>
      </c>
    </row>
    <row r="40" spans="1:9" ht="39.75" customHeight="1" x14ac:dyDescent="0.3">
      <c r="A40" s="6" t="s">
        <v>71</v>
      </c>
      <c r="B40" s="7" t="s">
        <v>46</v>
      </c>
      <c r="C40" s="8" t="s">
        <v>47</v>
      </c>
      <c r="D40" s="7" t="s">
        <v>100</v>
      </c>
      <c r="E40" s="6" t="s">
        <v>71</v>
      </c>
      <c r="F40" s="20">
        <v>1299.95</v>
      </c>
      <c r="G40" s="20">
        <v>1299.95</v>
      </c>
      <c r="H40" s="20">
        <v>1309.95</v>
      </c>
      <c r="I40" s="7" t="s">
        <v>71</v>
      </c>
    </row>
    <row r="41" spans="1:9" ht="39.75" customHeight="1" x14ac:dyDescent="0.3">
      <c r="A41" s="6" t="s">
        <v>99</v>
      </c>
      <c r="B41" s="7" t="s">
        <v>46</v>
      </c>
      <c r="C41" s="8" t="s">
        <v>47</v>
      </c>
      <c r="D41" s="7" t="s">
        <v>101</v>
      </c>
      <c r="E41" s="6" t="s">
        <v>72</v>
      </c>
      <c r="F41" s="20">
        <v>0</v>
      </c>
      <c r="G41" s="20">
        <v>0</v>
      </c>
      <c r="H41" s="20">
        <v>0</v>
      </c>
      <c r="I41" s="7" t="s">
        <v>72</v>
      </c>
    </row>
    <row r="42" spans="1:9" ht="33.4" customHeight="1" x14ac:dyDescent="0.3">
      <c r="A42" s="6" t="s">
        <v>97</v>
      </c>
      <c r="B42" s="7"/>
      <c r="C42" s="8"/>
      <c r="D42" s="7" t="s">
        <v>98</v>
      </c>
      <c r="E42" s="6"/>
      <c r="F42" s="20">
        <v>0</v>
      </c>
      <c r="G42" s="20">
        <v>0</v>
      </c>
      <c r="H42" s="20">
        <v>0</v>
      </c>
      <c r="I42" s="7"/>
    </row>
    <row r="43" spans="1:9" ht="39.75" customHeight="1" x14ac:dyDescent="0.3">
      <c r="A43" s="6" t="s">
        <v>104</v>
      </c>
      <c r="B43" s="7" t="s">
        <v>46</v>
      </c>
      <c r="C43" s="8" t="s">
        <v>47</v>
      </c>
      <c r="D43" s="7" t="s">
        <v>103</v>
      </c>
      <c r="E43" s="6" t="s">
        <v>73</v>
      </c>
      <c r="F43" s="20">
        <f>F44+F46+F48</f>
        <v>98.043999999999997</v>
      </c>
      <c r="G43" s="20">
        <f t="shared" ref="G43:H43" si="8">G44+G46+G48</f>
        <v>105.51899999999999</v>
      </c>
      <c r="H43" s="20">
        <f t="shared" si="8"/>
        <v>113.19499999999999</v>
      </c>
      <c r="I43" s="7" t="s">
        <v>73</v>
      </c>
    </row>
    <row r="44" spans="1:9" ht="0.75" customHeight="1" x14ac:dyDescent="0.3">
      <c r="A44" s="6" t="s">
        <v>74</v>
      </c>
      <c r="B44" s="7" t="s">
        <v>46</v>
      </c>
      <c r="C44" s="8" t="s">
        <v>47</v>
      </c>
      <c r="D44" s="7" t="s">
        <v>86</v>
      </c>
      <c r="E44" s="6" t="s">
        <v>74</v>
      </c>
      <c r="F44" s="20">
        <f>F45</f>
        <v>0</v>
      </c>
      <c r="G44" s="20">
        <f>G45</f>
        <v>0</v>
      </c>
      <c r="H44" s="20">
        <f>H45</f>
        <v>0</v>
      </c>
      <c r="I44" s="7" t="s">
        <v>74</v>
      </c>
    </row>
    <row r="45" spans="1:9" ht="42" hidden="1" customHeight="1" x14ac:dyDescent="0.3">
      <c r="A45" s="6" t="s">
        <v>75</v>
      </c>
      <c r="B45" s="7" t="s">
        <v>46</v>
      </c>
      <c r="C45" s="8" t="s">
        <v>47</v>
      </c>
      <c r="D45" s="7" t="s">
        <v>87</v>
      </c>
      <c r="E45" s="6" t="s">
        <v>75</v>
      </c>
      <c r="F45" s="20">
        <v>0</v>
      </c>
      <c r="G45" s="20">
        <v>0</v>
      </c>
      <c r="H45" s="20">
        <v>0</v>
      </c>
      <c r="I45" s="7" t="s">
        <v>75</v>
      </c>
    </row>
    <row r="46" spans="1:9" ht="56.25" customHeight="1" x14ac:dyDescent="0.3">
      <c r="A46" s="21" t="s">
        <v>105</v>
      </c>
      <c r="B46" s="7" t="s">
        <v>46</v>
      </c>
      <c r="C46" s="8" t="s">
        <v>47</v>
      </c>
      <c r="D46" s="7" t="s">
        <v>88</v>
      </c>
      <c r="E46" s="6" t="s">
        <v>76</v>
      </c>
      <c r="F46" s="20">
        <f>F47</f>
        <v>70.744</v>
      </c>
      <c r="G46" s="20">
        <f>G47</f>
        <v>78.218999999999994</v>
      </c>
      <c r="H46" s="20">
        <f>H47</f>
        <v>85.894999999999996</v>
      </c>
      <c r="I46" s="7" t="s">
        <v>76</v>
      </c>
    </row>
    <row r="47" spans="1:9" ht="55.5" customHeight="1" x14ac:dyDescent="0.3">
      <c r="A47" s="21" t="s">
        <v>106</v>
      </c>
      <c r="B47" s="7" t="s">
        <v>46</v>
      </c>
      <c r="C47" s="8" t="s">
        <v>47</v>
      </c>
      <c r="D47" s="7" t="s">
        <v>89</v>
      </c>
      <c r="E47" s="6" t="s">
        <v>77</v>
      </c>
      <c r="F47" s="20">
        <v>70.744</v>
      </c>
      <c r="G47" s="20">
        <v>78.218999999999994</v>
      </c>
      <c r="H47" s="20">
        <v>85.894999999999996</v>
      </c>
      <c r="I47" s="7" t="s">
        <v>77</v>
      </c>
    </row>
    <row r="48" spans="1:9" ht="44.25" customHeight="1" x14ac:dyDescent="0.3">
      <c r="A48" s="6" t="s">
        <v>78</v>
      </c>
      <c r="B48" s="7" t="s">
        <v>46</v>
      </c>
      <c r="C48" s="8" t="s">
        <v>47</v>
      </c>
      <c r="D48" s="7" t="s">
        <v>90</v>
      </c>
      <c r="E48" s="6" t="s">
        <v>78</v>
      </c>
      <c r="F48" s="20">
        <f>F49</f>
        <v>27.3</v>
      </c>
      <c r="G48" s="20">
        <f>G49</f>
        <v>27.3</v>
      </c>
      <c r="H48" s="20">
        <f>H49</f>
        <v>27.3</v>
      </c>
      <c r="I48" s="7" t="s">
        <v>78</v>
      </c>
    </row>
    <row r="49" spans="1:9" ht="63" customHeight="1" x14ac:dyDescent="0.3">
      <c r="A49" s="6" t="s">
        <v>79</v>
      </c>
      <c r="B49" s="7" t="s">
        <v>46</v>
      </c>
      <c r="C49" s="8" t="s">
        <v>47</v>
      </c>
      <c r="D49" s="7" t="s">
        <v>91</v>
      </c>
      <c r="E49" s="6" t="s">
        <v>79</v>
      </c>
      <c r="F49" s="20">
        <v>27.3</v>
      </c>
      <c r="G49" s="20">
        <v>27.3</v>
      </c>
      <c r="H49" s="20">
        <v>27.3</v>
      </c>
      <c r="I49" s="7"/>
    </row>
    <row r="50" spans="1:9" ht="72.75" customHeight="1" x14ac:dyDescent="0.3">
      <c r="A50" s="6" t="s">
        <v>83</v>
      </c>
      <c r="B50" s="7"/>
      <c r="C50" s="8"/>
      <c r="D50" s="7" t="s">
        <v>92</v>
      </c>
      <c r="E50" s="6"/>
      <c r="F50" s="20">
        <v>12.76</v>
      </c>
      <c r="G50" s="20">
        <v>0</v>
      </c>
      <c r="H50" s="20">
        <v>0</v>
      </c>
      <c r="I50" s="7"/>
    </row>
    <row r="51" spans="1:9" ht="46.5" customHeight="1" x14ac:dyDescent="0.3">
      <c r="A51" s="6" t="s">
        <v>111</v>
      </c>
      <c r="B51" s="7"/>
      <c r="C51" s="8"/>
      <c r="D51" s="7" t="s">
        <v>102</v>
      </c>
      <c r="E51" s="6"/>
      <c r="F51" s="20">
        <v>131.13</v>
      </c>
      <c r="G51" s="20">
        <v>275</v>
      </c>
      <c r="H51" s="20">
        <v>0</v>
      </c>
      <c r="I51" s="7"/>
    </row>
    <row r="52" spans="1:9" ht="63.75" customHeight="1" x14ac:dyDescent="0.3">
      <c r="A52" s="6" t="s">
        <v>94</v>
      </c>
      <c r="B52" s="7"/>
      <c r="C52" s="8"/>
      <c r="D52" s="7" t="s">
        <v>93</v>
      </c>
      <c r="E52" s="6"/>
      <c r="F52" s="20">
        <v>0</v>
      </c>
      <c r="G52" s="20">
        <v>0</v>
      </c>
      <c r="H52" s="20">
        <v>0</v>
      </c>
      <c r="I52" s="7"/>
    </row>
    <row r="53" spans="1:9" ht="46.5" customHeight="1" x14ac:dyDescent="0.3">
      <c r="A53" s="6" t="s">
        <v>95</v>
      </c>
      <c r="B53" s="7"/>
      <c r="C53" s="8"/>
      <c r="D53" s="7" t="s">
        <v>96</v>
      </c>
      <c r="E53" s="6"/>
      <c r="F53" s="20">
        <v>0</v>
      </c>
      <c r="G53" s="20">
        <v>0</v>
      </c>
      <c r="H53" s="20">
        <v>0</v>
      </c>
      <c r="I53" s="7"/>
    </row>
    <row r="54" spans="1:9" ht="19.5" customHeight="1" x14ac:dyDescent="0.3">
      <c r="A54" s="13" t="s">
        <v>80</v>
      </c>
      <c r="B54" s="14"/>
      <c r="C54" s="15"/>
      <c r="D54" s="14"/>
      <c r="E54" s="13" t="s">
        <v>80</v>
      </c>
      <c r="F54" s="19">
        <f>F37+F12</f>
        <v>2605.884</v>
      </c>
      <c r="G54" s="19">
        <f>G37+G12</f>
        <v>2782.4690000000001</v>
      </c>
      <c r="H54" s="19">
        <f>H37+H12</f>
        <v>2566.145</v>
      </c>
      <c r="I54" s="3" t="s">
        <v>80</v>
      </c>
    </row>
    <row r="55" spans="1:9" ht="18.75" x14ac:dyDescent="0.3">
      <c r="A55" s="4"/>
      <c r="B55" s="4"/>
      <c r="C55" s="4"/>
      <c r="D55" s="4"/>
      <c r="E55" s="4"/>
      <c r="F55" s="4"/>
      <c r="G55" s="4"/>
      <c r="H55" s="4"/>
      <c r="I55" s="4"/>
    </row>
  </sheetData>
  <mergeCells count="10">
    <mergeCell ref="H8:H9"/>
    <mergeCell ref="G8:G9"/>
    <mergeCell ref="A5:I5"/>
    <mergeCell ref="I8:I9"/>
    <mergeCell ref="C8:C9"/>
    <mergeCell ref="F8:F9"/>
    <mergeCell ref="D8:D9"/>
    <mergeCell ref="E8:E9"/>
    <mergeCell ref="A8:A9"/>
    <mergeCell ref="B8:B9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apm_zanule@mail.ru</cp:lastModifiedBy>
  <cp:lastPrinted>2023-09-15T11:13:55Z</cp:lastPrinted>
  <dcterms:created xsi:type="dcterms:W3CDTF">2016-11-23T11:28:01Z</dcterms:created>
  <dcterms:modified xsi:type="dcterms:W3CDTF">2024-02-13T11:46:04Z</dcterms:modified>
</cp:coreProperties>
</file>